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1" i="2"/>
  <c r="I52"/>
  <c r="I53"/>
  <c r="I50"/>
  <c r="J56"/>
  <c r="C79" i="1"/>
  <c r="C62"/>
  <c r="C52"/>
  <c r="C48"/>
  <c r="I36" i="2"/>
  <c r="I37"/>
  <c r="I38"/>
  <c r="I35"/>
  <c r="J41"/>
  <c r="C33" i="1"/>
  <c r="C22"/>
  <c r="C18"/>
  <c r="C15"/>
  <c r="I21" i="2"/>
  <c r="I22"/>
  <c r="I23"/>
  <c r="I24"/>
  <c r="I20"/>
  <c r="I27" s="1"/>
  <c r="I12"/>
  <c r="I7" i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6"/>
  <c r="B81"/>
  <c r="B69"/>
  <c r="B50"/>
  <c r="B36"/>
  <c r="B7"/>
  <c r="B10"/>
  <c r="B13"/>
  <c r="B18"/>
  <c r="B27"/>
  <c r="D88"/>
  <c r="D89" s="1"/>
  <c r="F15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l="1"/>
  <c r="F38" s="1"/>
  <c r="F39" s="1"/>
  <c r="A22"/>
  <c r="F40" l="1"/>
  <c r="F41" s="1"/>
  <c r="F42" s="1"/>
  <c r="F43" s="1"/>
  <c r="F44" s="1"/>
  <c r="F45" s="1"/>
  <c r="F46" s="1"/>
  <c r="F47" l="1"/>
  <c r="F48" s="1"/>
  <c r="F49" l="1"/>
  <c r="F50" s="1"/>
  <c r="F51" s="1"/>
  <c r="F52" s="1"/>
  <c r="F53" s="1"/>
  <c r="F54" s="1"/>
  <c r="F55" l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5" l="1"/>
  <c r="F76" s="1"/>
  <c r="F77" s="1"/>
  <c r="F78" s="1"/>
  <c r="F79" s="1"/>
  <c r="F80" s="1"/>
  <c r="F81" s="1"/>
  <c r="F82" s="1"/>
  <c r="F73"/>
  <c r="F74" s="1"/>
  <c r="F84" l="1"/>
  <c r="F83"/>
</calcChain>
</file>

<file path=xl/sharedStrings.xml><?xml version="1.0" encoding="utf-8"?>
<sst xmlns="http://schemas.openxmlformats.org/spreadsheetml/2006/main" count="185" uniqueCount="170">
  <si>
    <t>موضوع</t>
  </si>
  <si>
    <t>زمان (دقيقه)</t>
  </si>
  <si>
    <t>شماره فيلم</t>
  </si>
  <si>
    <t>مقدمه و آشنايي</t>
  </si>
  <si>
    <t>مقدمات رياضي براي درس هيدروديناميک پيشرفته (قسمت اول)</t>
  </si>
  <si>
    <t>مجموع (ساعت)</t>
  </si>
  <si>
    <t>مجموع (دقيقه)</t>
  </si>
  <si>
    <t>مقدمات رياضي براي درس هيدروديناميک پيشرفته (قسمت دوم)</t>
  </si>
  <si>
    <t>فشار هيدرواستاتيک در يک سيال</t>
  </si>
  <si>
    <t>بي بعدسازي و تشابه (قسمت اول)</t>
  </si>
  <si>
    <t>بي بعدسازي و تشابه (قسمت دوم)</t>
  </si>
  <si>
    <t>مقدمات مباحث مکانيکي (قسمت اول)</t>
  </si>
  <si>
    <t>مقدمات مباحث مکانيکي (قسمت دوم)</t>
  </si>
  <si>
    <t xml:space="preserve">مروري بر مباحث درس هيدروديناميک کشتي </t>
  </si>
  <si>
    <t>لايه مرزي (قسمت اول)</t>
  </si>
  <si>
    <t>لايه مرزي (قسمت دوم)</t>
  </si>
  <si>
    <t>تشريح پديده جدايش جريان (قسمت اول)</t>
  </si>
  <si>
    <t>تشريح پديده جدايش جريان (قسمت دوم)</t>
  </si>
  <si>
    <t>تغيير شکل المان سيال</t>
  </si>
  <si>
    <t>استخراج معادلات ناوير- استوکس</t>
  </si>
  <si>
    <t>استخراج اويلر و برنولي معادلات ناوير- استوکس</t>
  </si>
  <si>
    <t>تحليل برخي پديده هاي سيالاتي به کمک معادلات ناوير استوکس</t>
  </si>
  <si>
    <t>تفسير جدايش جريان بر اساس معادلات ناوير استوکس</t>
  </si>
  <si>
    <t>محتواي درس هيدروديناميک پيشرفته</t>
  </si>
  <si>
    <t>معرفي خصوصيات جريانات آشفته</t>
  </si>
  <si>
    <t>مقياس کولموگروف در تخمين گردابه ها</t>
  </si>
  <si>
    <t>توابع ديواره و مشخصات آنها (قسمت اول)</t>
  </si>
  <si>
    <t>توابع ديواره و مشخصات آنها (قسمت دوم)</t>
  </si>
  <si>
    <t>نقش +Y در طراحي شناور در نرم افزارهاي CFD (قسمت اول)</t>
  </si>
  <si>
    <t>نقش +Y در طراحي شناور در نرم افزارهاي CFD (قسمت دوم)</t>
  </si>
  <si>
    <r>
      <t xml:space="preserve">معادلات حاکم بر جريان هاي آشفته و معادلات </t>
    </r>
    <r>
      <rPr>
        <sz val="12"/>
        <color theme="1"/>
        <rFont val="Calibri"/>
        <family val="2"/>
        <scheme val="minor"/>
      </rPr>
      <t>RANS</t>
    </r>
    <r>
      <rPr>
        <sz val="12"/>
        <color theme="1"/>
        <rFont val="Mitra"/>
        <charset val="178"/>
      </rPr>
      <t xml:space="preserve"> </t>
    </r>
  </si>
  <si>
    <t>مدلسازي جريانات آشفته و مدلسازي آشفتگي (قسمت اول)</t>
  </si>
  <si>
    <t>مدلسازي جريانات آشفته و مدلسازي آشفتگي (قسمت دوم)</t>
  </si>
  <si>
    <t>تئوري ايرفويل</t>
  </si>
  <si>
    <t>مروري بر معادلات کلي جرم و دمپر و فنر و ضرايب و مشتقات هيدروديناميکي</t>
  </si>
  <si>
    <t>ضميمه: مروري بر سرعت و شتاب جسم صلب در حرکت دوراني</t>
  </si>
  <si>
    <t>رابطه کلي نيرو و ممان جسم صلب در حرکت دوراني</t>
  </si>
  <si>
    <t>استخراج ضرايب هيدروديناميک به روش انرژي جنبشي</t>
  </si>
  <si>
    <t>معادلات حرکت جسم شناور در سطح آزاد و در معرض امواج</t>
  </si>
  <si>
    <t>توضيحات</t>
  </si>
  <si>
    <t>توضيحاتي در مورد روش محاسبه ضرايب هيدروديناميکي از انرژي جنبشي- محاسبه اندازه حرکت خطي و زاويه اي از انرژي جنبشي و ارتباط آنها با معادلات حرکت</t>
  </si>
  <si>
    <t>بررسي رابطه کلي نيروها و ممانهاي وارد بر يک جسم صلب- مرور و تطبيق شکلهاي مختلف معادلات حرکت حاکم بر شناورها در منابع مختلف دريايي</t>
  </si>
  <si>
    <t>تعريف دستگاه هاي مختصات متصل به جسم (متحرک) و ثابت- بررسي معادلات سرعت و شتاب يک جسم داراي حرکت دوراني و خطي از ديد دستگاه هاي مختصات مختلف</t>
  </si>
  <si>
    <t>مروري بر معادلات حرکت در سيستم جرم و دمپر وفنر- مرور مفهوم ضرايب هيدروديناميکي ومشتقات هيدروديناميکي-مرور نحوه و فرايند محاسبه ضرايب هيدروديناميکي</t>
  </si>
  <si>
    <t>انواع شناورها و انواع سيستم رانش- هيدرومکانيک</t>
  </si>
  <si>
    <t>مروري بر انواع کشتي هاي تجاري و نظامي- مروري بر مفاهيم هيدرواستاتيک، بالانسينگ و پايداري</t>
  </si>
  <si>
    <t>ضميمه: مرور يک مقاله (تاثير جرم افزوده برجک زيردريايي)</t>
  </si>
  <si>
    <t>نحوه مدلسازي برجک با استفاده از روش نگاشت و محاسبه تابع پتانسيل آن و جاگذاري در رابطه اويلر براي بدست آوردن نيرو و مقدار جرم افزوده بدنه زيردريايي به همراه برجک</t>
  </si>
  <si>
    <t>مقدماتي از جريان پتانسيل و حيطه کاربرد آن- ارتباط معادله ناويراستوکس و اويلر و برنولي</t>
  </si>
  <si>
    <t>جريان پتانسيل و کاربردهاي آن (قسمت دوم)</t>
  </si>
  <si>
    <t>جريان پتانسيل و کاربردهاي آن (قسمت اول)</t>
  </si>
  <si>
    <t>تشريح روابط تابع پتانسيل و تابع جريان براي جريان يکنواخت و چشمه و چاه و گردابه- مفهوم چرخش (سيرکولاسيون)</t>
  </si>
  <si>
    <t>آشنايي با سيلابس تعريف شده و ماهيت درس </t>
  </si>
  <si>
    <t>سري تيلور، خواص توابع رياضي، عملگرهاي گراديان، ديورژانس، کرل</t>
  </si>
  <si>
    <t>قضيه انتقال رينولدز، قضاياي گرين، ديورژانس و استوکس، معادلات ديفرانسيل پاره اي و معمولي</t>
  </si>
  <si>
    <t>تعاريف مهم در ديناميک سيالات، مفهوم پايداري استاتيکي و ديناميکي، ديدگاه لاگرانژي و اويلري</t>
  </si>
  <si>
    <t>قانون بقاي جرم، معادله اويلر</t>
  </si>
  <si>
    <t>نيروي هيدرواستاتيک و شناوري</t>
  </si>
  <si>
    <t>تقسيم بندي اجزاي مقاومت کشتي و ماهيت آنها، اجزاي بازدهي و توان، نمودار ارتباط مولفه هاي هيدروديناميکي</t>
  </si>
  <si>
    <t>قضيه باکينگهام، مراحل استخراج گروه هاي بي بعد، کاربردهاي آنها، عدد رينولدز و فرود و اعداد بي بعد در هيدروديناميک</t>
  </si>
  <si>
    <t>تعميم نتايج مدل به کشتي واقعي، اعداد بي بعد در مقاومت هيدروديناميکي و پروانه</t>
  </si>
  <si>
    <t>مفهوم لايه مرزي، جريان آرام، انتقال و آشفته، ضرايب مقاومت و ضخامت لايه مرزي، صفحات زبر</t>
  </si>
  <si>
    <t>بکارگيري معادله مومنتوم در لايه مرزي آرام و آشفته</t>
  </si>
  <si>
    <t>توزيع فشار در سيال ايده آل و آشفته اطراف يک استوانه، گراديان فشار مثبت و منفي، تاثير زبري سطح بر جدايي جريان، ارتباط گراديان فشار با هندسه</t>
  </si>
  <si>
    <t>اثرات جدايش جريان بر ضريب مقاومت</t>
  </si>
  <si>
    <t>حرکت المان و تغيير شکل المان، تغيير شکل خطي و زاويه اي، تانسور تنش و تانسور نرخ کرنش</t>
  </si>
  <si>
    <t>قانون ويسکوزينه استوکس، شکل تانسور تنش واجزاي آن، قانون دوم نيوتن و معادله مومنتوم روي جريان سيال، معادلات ناوير- استوکس در جريان آرام</t>
  </si>
  <si>
    <t>تحليل جريان بازگشتي بين دو صفحه موازي(جريان Couette)</t>
  </si>
  <si>
    <t>مفهوم پايداري و ناپايداري در جريان، برخي جريانات مستعد ناپايداري، چگونگي تشکيل گردابه ها</t>
  </si>
  <si>
    <t>مقياس کولموگروف در تخمين گردابه ها، ارتباط با گسسته سازي ميدان جريان، شدت آشفتگي</t>
  </si>
  <si>
    <t>مفهوم متوسط گيري زماني، قوانين رينولدز، معادله پيوستگي و مومنتوم در جريان آشفته با استفاده از قوانين رينولدز (RANS)، تنشهاي آشفتگي</t>
  </si>
  <si>
    <t>مفهوم Y+، تقسيم بندي اجزاي لايه مرزي مطابق Y+، محاسبه توابع ديواره و پروفيل سرعت تعادلي</t>
  </si>
  <si>
    <t>حالت کلي معادله توابع ديواره، قانون ريچارد، وابستگي توابع ديواره و مدلهاي آشفتگي، حد پايين و حد بالاي بکارگيري توابع ديواره</t>
  </si>
  <si>
    <t>مدل هاي آشفتگي و ارتباط آنها با تنش هاي رينولدز، روابط اساسي آشفتگي، مدل آشفتگي k-e</t>
  </si>
  <si>
    <t>مدل آشفتگي k-w، SST و وجه تمايز و حيطه بکارگيري آنها، تنظيم تراکم مش در هر مدل</t>
  </si>
  <si>
    <t>تغييرات Y+ در نقاط مختلف طول شناور با توجه به تغييرات فشار و مدل آشفتگي انتخاب شده</t>
  </si>
  <si>
    <t>ارتباط Y+ با عدد رينولدز، اثر مقياس کردن مدل بر تغييرات Y+، اطمينان از مناسب بودن Y+</t>
  </si>
  <si>
    <t>جريان پتانسيل و کاربردهاي آن (قسمت سوم)</t>
  </si>
  <si>
    <t xml:space="preserve">ترکيب جريانات مختلف: ترکيب چشمه و چاه، دابلت، ترکيب چاه و گردابه، نيم پيکره رانکين و کاربرد آن براي تفسير و پيش بيني گراديان فشار معکوس  </t>
  </si>
  <si>
    <t>جريان پتانسيل و کاربردهاي آن (قسمت چهارم)</t>
  </si>
  <si>
    <t>جريان پتانسيل و کاربردهاي آن (قسمت پنجم)</t>
  </si>
  <si>
    <t>جريان پتانسيل و کاربردهاي آن (قسمت ششم)</t>
  </si>
  <si>
    <t>مقايسه نتايج تحليلي و تجربي- مدلسازي اثر ديواره به کمک آينه</t>
  </si>
  <si>
    <t>مدلسازي تحليلي يک استوانه چرخان- قضيه کوتا ژکووسکي - اثر مگنوس و سيستم ضد غلتش مگنوس- پارادوکس آلمبرت</t>
  </si>
  <si>
    <t>جريان عبوري از يک گردابه - بي نهايت گردابه در يک رديف (ورق گردابه)- مدلسازي تحليلي بيضي رانکين و دايره و بيضي کلوين و تغييرات سرعت و فشار روي آنها</t>
  </si>
  <si>
    <t>توزيع سرعت و فشار حول يک استوانه در جريان پتانسيل</t>
  </si>
  <si>
    <t>مروري بر نقش موج برخوردي، موج بازگشتي و موج انتشاري در معادلات حرکت در کشتي ها - فرمولهاي تخمين ممان اينرسي در کشتي ها- حرکات متقارن و نامتقارن در کشتي ها</t>
  </si>
  <si>
    <t>توزيع فشار و سرعت اطراف يک استوانه</t>
  </si>
  <si>
    <t>مدلسازي ايرفويل به کمک گردابه و جريان يکنواخت- شرط کوتا - محاسبه رابطه ضريب فشار در سطح فوقاني و تحتاني فويل- محاسبه ضريب ليفت و نيروي ليفت فويل- پيش بيني جدايش جريان</t>
  </si>
  <si>
    <t>مفاهيم اوليه نگاشت (قسمت اول)</t>
  </si>
  <si>
    <t>مفاهيم اوليه نگاشت (قسمت دوم)</t>
  </si>
  <si>
    <t>توابع مختلط- توابع تحليلي- قضيه کوشي ريمان- مباني نگاشت - کاربرد توابع مختلط در نگاشت جريانهاي پتانسيل</t>
  </si>
  <si>
    <t>جريان حول لبه هاي زاويه دار - جريان برخوردي به يک مانع - مدلسازي نقطه سکون و پيش بيني جريان</t>
  </si>
  <si>
    <t>نگاشت همديس و کاربردهاي آن</t>
  </si>
  <si>
    <t>نگاشت همديس- نگاشت لوئيس- نگاشت لوئيس توسعه يافته- نگاشت همديس close fit</t>
  </si>
  <si>
    <t>ضميمه - مروري بر دو مقاله</t>
  </si>
  <si>
    <t>مروري بر سرفصل عناوين دومقاله در زمينه نگاشت همديس- مقاله آقاي تحويلدارزاده و مقاله روماني</t>
  </si>
  <si>
    <t>آشنايي با ساختار کلي و روش هاي مختلف محاسبه ضرايب هيدروديناميکي</t>
  </si>
  <si>
    <t>آشنايي با ساختار و روشهاي مختلف محاسبه ضرايب هيدروديناميکي (تاساي- کيل-فرانک) و بيان کليات تفاوتها و حوزه کاربرد آنها</t>
  </si>
  <si>
    <t>مقدماتي از جرم افزوده</t>
  </si>
  <si>
    <t>محاسبه جرم افزوده کشتي (قسمت اول)</t>
  </si>
  <si>
    <t>محاسبه جرم افزوده کشتي (قسمت دوم)</t>
  </si>
  <si>
    <t>مفهوم جرم افزوده - محاسبه جرم افزوده کره و استوانه در حرکت خطي</t>
  </si>
  <si>
    <t>استخراج رابطه اساسي جرم افزوده - قضيه گرين و کاربرد آن در تبديل انتگرال حجم به سطح - تقارن در ماتريس جرم افزوده - تغيير جرم افزوده با تغيير سيستم مختصات</t>
  </si>
  <si>
    <t>روش Sedov در محاسبه جرم افزوده بر اساس روش نگاشت- جرم افزوده اشکال هندسي معين (دايره، بيضي، داراي فين وبدون فين و ...)- جرم افزوده فويل ژکووسکي</t>
  </si>
  <si>
    <t>محاسبه جرم افزوده کشتي (قسمت سوم)</t>
  </si>
  <si>
    <t xml:space="preserve">استفاده از روش نگاشت همديس براي محاسبه تابع جريان و سپس محاسبه ضرايب جرم افزوده مقاطع دو بعدي کشتي- بکارگيري روش لوئيس در نگاشت </t>
  </si>
  <si>
    <t>محاسبه جرم افزوده کشتي (قسمت چهارم)</t>
  </si>
  <si>
    <t>جرم افزوده اجسام هندسي معين: بيضيگون، کره، ديسک دايره اي، ديسک بيضي</t>
  </si>
  <si>
    <t>مفهوم ميرايي خطي و غيرخطي</t>
  </si>
  <si>
    <t>بيان مفهوم ميرايي خطي و غيرخطي - ميرايي غيرخطي در مبحث مقاومت موج سازي</t>
  </si>
  <si>
    <t>آشنايي با درياماني (حرکات کشتي در امواج دريا)</t>
  </si>
  <si>
    <t>مروري بر مباحث مطرح شده در زمينه درياماني در درس مهندسي اقيانوس و درس ديناميک متحرکهاي دريايي</t>
  </si>
  <si>
    <t>استخراج تابع پتانسيل موج</t>
  </si>
  <si>
    <t>تحليل نيروها و ممانهاي هيدروديناميکي وارد بر يک جسم شناور در امواج</t>
  </si>
  <si>
    <t>اثبات رابطه تابع پتانسيل موج، رابطه کوشي پواسون و رابطه پراکنش</t>
  </si>
  <si>
    <t>بارهاي موج و تفرق وارد بر يک جسم شناور در امواج</t>
  </si>
  <si>
    <t>اثبات رابطه تابع پتانسيل موج انتشاري اطراف يک جسم متحرک (کشتي)، استخراج رابطه کلي جرم افزوده و ميرايي</t>
  </si>
  <si>
    <t xml:space="preserve">اثبات رابطه تابع پتانسيل موج برخوردي (فرود - کريلوف) و موج تفرق - نيروها و ممانهاي هيدرواستاتيک </t>
  </si>
  <si>
    <t>نکات ديگري از تئوري نواري</t>
  </si>
  <si>
    <t>تئوري نواري- روش لحاظ کردن سرعت پيشروي در تئوري نواري- محدوديتهاي روش تئوري نواري</t>
  </si>
  <si>
    <t>محاسبه ضرايب پتانسيل (هيدروديناميکي) دو بعدي (قسمت اول)</t>
  </si>
  <si>
    <t>محاسبه ضرايب پتانسيل (هيدروديناميکي) دو بعدي (قسمت دوم)</t>
  </si>
  <si>
    <t>محاسبه ضرايب پتانسيل (هيدروديناميکي) دو بعدي (قسمت سوم)</t>
  </si>
  <si>
    <t>محاسبه ضرايب هيدروديناميک دو بعدي حرکت هيو به روش تاساي</t>
  </si>
  <si>
    <t>محاسبه ضرايب هيدروديناميک دو بعدي حرکت اسوي و رول و اثرات متقابل آنها به روش تاساي</t>
  </si>
  <si>
    <t>محاسبه ضرايب هيدروديناميک در فرکانسهاي خيلي بالا وخيلي پايين- محاسبه ضرايب هيدروديناميکي حرکت سرج- مقايسه نتايج روشهاي مختلف</t>
  </si>
  <si>
    <t>لحاظ کردن اثرات لزجت بر ضرايب ميرايي</t>
  </si>
  <si>
    <t>لحاظ کردن اثرات لزجت بر ضرايب ميرايي (روش Ikeda)</t>
  </si>
  <si>
    <t>اثرات لزجت ومقاومت روي ميرايي حرکت سرج- معادلات حرکت رول و نقش لزجت در اين معادلات و ميرايي رول- فرمولهاي تجربي محاسبه ميرايي حرکت رول</t>
  </si>
  <si>
    <t>محاسبات روش Ikeda در محاسبه ميرايي حرکت رول (شامل اثرات لزجت)</t>
  </si>
  <si>
    <t>محاسبه ضرايب هيدروديناميک سه بعدي (قسمت اول)</t>
  </si>
  <si>
    <t>محاسبه ضرايب هيدروديناميک سه بعدي (قسمت دوم)</t>
  </si>
  <si>
    <t>تشريح روش تئوري نواري معمولي- تئوري نواري اصلاح شده- محاسبه ضرايب هيدروديناميکي سه بعدي حرکت سرج</t>
  </si>
  <si>
    <t>محاسبه ضرايب هيدروديناميکي سه بعدي حرکات اسوي، هيو، رول، پيچ و ياو با دو روش تئوري نواري معمولي و تئوري نواري اصلاح شده</t>
  </si>
  <si>
    <t>محاسبه نيروها و ممانهاي تحريک (قسمت اول)</t>
  </si>
  <si>
    <t>محاسبه نيروها و ممانهاي تحريک (قسمت دوم)</t>
  </si>
  <si>
    <t>مقدمات نحوه محاسبه نيروها و ممانهاي تحريک- محاسبه نيروي تحريک حرکت سرج شامل نيروي فرود کريلوف</t>
  </si>
  <si>
    <t>محاسبه نيروها و ممان هاي تحريک حرکات اسوي، هيو، رول، پيچ و ياو</t>
  </si>
  <si>
    <t>محاسبه دامنه پاسخ و توابع انتقال حرکات</t>
  </si>
  <si>
    <t>جمع بندي از محاسبه دامنه حرکات (پاسخ) کشتي، نحوه استخراج طيف پاسخ کشتي از طيف موج و مقادير تابع انتقال (RAO)- بررسي حوزه هاي مختلف فرکانسي- مروري بر مفهوم و کاربرد نمودارهاي قطبي</t>
  </si>
  <si>
    <t>نيروي امواج وارد بر اجسام مغروق باريک و ضخيم (استوانه اي)</t>
  </si>
  <si>
    <t xml:space="preserve">نيروي وارد بر اجسام مغروق باريک و ضخيم (سازه هاي استوانه اي - سکوهاي فراساحل)- عدد کوليگان کارپنتر- تقسيم بندي نواحي مختلف نيرويي (اينرسي (فرود کريلوف)، جدايش و تفرق) </t>
  </si>
  <si>
    <t>تعريف قابليتهاي مانور کشتي- مهمترين پارامترهاي موثر بر مانور کشتي - تعريف دستگا هاي مختصات- معادله حرکات درصفحه افقي- انواع پايداري حرکتي کشتي</t>
  </si>
  <si>
    <t>مانور کشتي (قسمت اول)</t>
  </si>
  <si>
    <t>مانور کشتي (قسمت دوم)</t>
  </si>
  <si>
    <t>ساده سازي معادلات حرکت ومانور کشتي- نحوه محاسبه ضرايب هيدروديناميک براي معادلات مانور</t>
  </si>
  <si>
    <t>ضميمه: مروري بر معادلات مانور زيردريايي</t>
  </si>
  <si>
    <t>ضميمه بخش مانور: مروري بر معادلات حرکت و مانور زيردريايي براي 6 درجه آزادي وتوصيف اجزاي آن</t>
  </si>
  <si>
    <t>نمايش چند فيلم در مورد کاربردهاي کنترل ومديريت لايه مرزي در طرح هاي مهندسي</t>
  </si>
  <si>
    <t>ضميمه: نمايش فيلم در مورد مديريت لايه مرزي</t>
  </si>
  <si>
    <t>ضميمه: مروري بر چند مقاله در مورد مدلسازي به روش CFD</t>
  </si>
  <si>
    <t>ضميمه: مروري بر يک مرجع</t>
  </si>
  <si>
    <t>ضميمه: مروري بر دو مقاله</t>
  </si>
  <si>
    <t>مروري بر دو مقاله مرجع</t>
  </si>
  <si>
    <t>ضميمه: مرور مطالب</t>
  </si>
  <si>
    <t>جمع بندي کليات درس هيدروديناميک پيشرفته</t>
  </si>
  <si>
    <t xml:space="preserve">مقدمات </t>
  </si>
  <si>
    <t>معادلات حرکت و مانور</t>
  </si>
  <si>
    <t>بي بعد سازي</t>
  </si>
  <si>
    <t>جريان لزج</t>
  </si>
  <si>
    <t>جريان غيرلزج</t>
  </si>
  <si>
    <t>لايه مرزي</t>
  </si>
  <si>
    <t>جدايش جريان</t>
  </si>
  <si>
    <t>ناوير-استوکس</t>
  </si>
  <si>
    <t>مدلسازي جريان آشفته</t>
  </si>
  <si>
    <t>نگاشت</t>
  </si>
  <si>
    <t>روابط جريان پتانسيل</t>
  </si>
  <si>
    <t>ضرايب هيدروديناميک</t>
  </si>
  <si>
    <t>درياماني (ضرايب هيدروديناميکي و تحريک)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</si>
</sst>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Titr Mazar"/>
      <charset val="178"/>
    </font>
    <font>
      <sz val="12"/>
      <color theme="1"/>
      <name val="Mitra"/>
      <charset val="178"/>
    </font>
    <font>
      <sz val="11"/>
      <color theme="1"/>
      <name val="Mitra"/>
      <charset val="178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tr Mazar"/>
      <charset val="178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readingOrder="2"/>
    </xf>
    <xf numFmtId="0" fontId="0" fillId="10" borderId="1" xfId="0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0" fillId="12" borderId="1" xfId="0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F3399"/>
      <color rgb="FFFF99FF"/>
      <color rgb="FFFF66FF"/>
      <color rgb="FFCCCCFF"/>
      <color rgb="FF66FF66"/>
      <color rgb="FF00FF00"/>
      <color rgb="FFFF00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25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4"/>
              <c:layout>
                <c:manualLayout>
                  <c:x val="0.12977077865266837"/>
                  <c:y val="2.8439662863924207E-2"/>
                </c:manualLayout>
              </c:layout>
              <c:showVal val="1"/>
            </c:dLbl>
            <c:txPr>
              <a:bodyPr/>
              <a:lstStyle/>
              <a:p>
                <a:pPr>
                  <a:defRPr sz="13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Sheet2!$H$6:$H$10</c:f>
              <c:strCache>
                <c:ptCount val="5"/>
                <c:pt idx="0">
                  <c:v>مقدمات </c:v>
                </c:pt>
                <c:pt idx="1">
                  <c:v>بي بعد سازي</c:v>
                </c:pt>
                <c:pt idx="2">
                  <c:v>جريان لزج</c:v>
                </c:pt>
                <c:pt idx="3">
                  <c:v>معادلات حرکت و مانور</c:v>
                </c:pt>
                <c:pt idx="4">
                  <c:v>جريان غيرلزج</c:v>
                </c:pt>
              </c:strCache>
            </c:strRef>
          </c:cat>
          <c:val>
            <c:numRef>
              <c:f>Sheet2!$I$6:$I$10</c:f>
              <c:numCache>
                <c:formatCode>0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7</c:v>
                </c:pt>
                <c:pt idx="4">
                  <c:v>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2523359580052473"/>
          <c:y val="0.21706296613913367"/>
          <c:w val="0.30447619255349323"/>
          <c:h val="0.50150932993332031"/>
        </c:manualLayout>
      </c:layout>
      <c:txPr>
        <a:bodyPr/>
        <a:lstStyle/>
        <a:p>
          <a:pPr>
            <a:defRPr sz="1400">
              <a:cs typeface="Mitra" pitchFamily="2" charset="-78"/>
            </a:defRPr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25"/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3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Sheet2!$H$20:$H$24</c:f>
              <c:strCache>
                <c:ptCount val="5"/>
                <c:pt idx="0">
                  <c:v>مقدمات </c:v>
                </c:pt>
                <c:pt idx="1">
                  <c:v>بي بعد سازي</c:v>
                </c:pt>
                <c:pt idx="2">
                  <c:v>جريان لزج</c:v>
                </c:pt>
                <c:pt idx="3">
                  <c:v>معادلات حرکت و مانور</c:v>
                </c:pt>
                <c:pt idx="4">
                  <c:v>جريان غيرلزج</c:v>
                </c:pt>
              </c:strCache>
            </c:strRef>
          </c:cat>
          <c:val>
            <c:numRef>
              <c:f>Sheet2!$I$20:$I$24</c:f>
              <c:numCache>
                <c:formatCode>0</c:formatCode>
                <c:ptCount val="5"/>
                <c:pt idx="0">
                  <c:v>10.416666666666668</c:v>
                </c:pt>
                <c:pt idx="1">
                  <c:v>4.1666666666666661</c:v>
                </c:pt>
                <c:pt idx="2">
                  <c:v>27.083333333333332</c:v>
                </c:pt>
                <c:pt idx="3">
                  <c:v>14.583333333333334</c:v>
                </c:pt>
                <c:pt idx="4">
                  <c:v>45.833333333333329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078915135608082"/>
          <c:y val="0.23473388743073789"/>
          <c:w val="0.30447619255349323"/>
          <c:h val="0.52747931824977601"/>
        </c:manualLayout>
      </c:layout>
      <c:txPr>
        <a:bodyPr/>
        <a:lstStyle/>
        <a:p>
          <a:pPr>
            <a:defRPr sz="1400">
              <a:cs typeface="Mitra" pitchFamily="2" charset="-78"/>
            </a:defRPr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25"/>
          <c:dPt>
            <c:idx val="3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3"/>
              <c:layout>
                <c:manualLayout>
                  <c:x val="0.11562685914260717"/>
                  <c:y val="-8.6481846019247591E-2"/>
                </c:manualLayout>
              </c:layout>
              <c:showVal val="1"/>
            </c:dLbl>
            <c:txPr>
              <a:bodyPr/>
              <a:lstStyle/>
              <a:p>
                <a:pPr>
                  <a:defRPr sz="13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Sheet2!$H$35:$H$38</c:f>
              <c:strCache>
                <c:ptCount val="4"/>
                <c:pt idx="0">
                  <c:v>لايه مرزي</c:v>
                </c:pt>
                <c:pt idx="1">
                  <c:v>جدايش جريان</c:v>
                </c:pt>
                <c:pt idx="2">
                  <c:v>ناوير-استوکس</c:v>
                </c:pt>
                <c:pt idx="3">
                  <c:v>مدلسازي جريان آشفته</c:v>
                </c:pt>
              </c:strCache>
            </c:strRef>
          </c:cat>
          <c:val>
            <c:numRef>
              <c:f>Sheet2!$I$35:$I$38</c:f>
              <c:numCache>
                <c:formatCode>0</c:formatCode>
                <c:ptCount val="4"/>
                <c:pt idx="0">
                  <c:v>10.218978102189782</c:v>
                </c:pt>
                <c:pt idx="1">
                  <c:v>13.868613138686131</c:v>
                </c:pt>
                <c:pt idx="2">
                  <c:v>18.248175182481752</c:v>
                </c:pt>
                <c:pt idx="3">
                  <c:v>57.664233576642346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1552515310586198"/>
          <c:y val="0.26000947798191892"/>
          <c:w val="0.29764027201598575"/>
          <c:h val="0.42442548848060674"/>
        </c:manualLayout>
      </c:layout>
      <c:txPr>
        <a:bodyPr/>
        <a:lstStyle/>
        <a:p>
          <a:pPr>
            <a:defRPr sz="1400">
              <a:cs typeface="Mitra" pitchFamily="2" charset="-78"/>
            </a:defRPr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25"/>
          <c:dPt>
            <c:idx val="3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3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Sheet2!$H$50:$H$53</c:f>
              <c:strCache>
                <c:ptCount val="4"/>
                <c:pt idx="0">
                  <c:v>روابط جريان پتانسيل</c:v>
                </c:pt>
                <c:pt idx="1">
                  <c:v>نگاشت</c:v>
                </c:pt>
                <c:pt idx="2">
                  <c:v>ضرايب هيدروديناميک</c:v>
                </c:pt>
                <c:pt idx="3">
                  <c:v>درياماني (ضرايب هيدروديناميکي و تحريک)</c:v>
                </c:pt>
              </c:strCache>
            </c:strRef>
          </c:cat>
          <c:val>
            <c:numRef>
              <c:f>Sheet2!$I$50:$I$53</c:f>
              <c:numCache>
                <c:formatCode>0</c:formatCode>
                <c:ptCount val="4"/>
                <c:pt idx="0">
                  <c:v>23.148148148148145</c:v>
                </c:pt>
                <c:pt idx="1">
                  <c:v>10.648148148148147</c:v>
                </c:pt>
                <c:pt idx="2">
                  <c:v>26.851851851851848</c:v>
                </c:pt>
                <c:pt idx="3">
                  <c:v>39.351851851851848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0932502187226578"/>
          <c:y val="0.15349518810148746"/>
          <c:w val="0.33511942257217847"/>
          <c:h val="0.69300962379702535"/>
        </c:manualLayout>
      </c:layout>
      <c:txPr>
        <a:bodyPr/>
        <a:lstStyle/>
        <a:p>
          <a:pPr>
            <a:defRPr sz="1400">
              <a:cs typeface="Mitra" pitchFamily="2" charset="-78"/>
            </a:defRPr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0</xdr:row>
      <xdr:rowOff>152400</xdr:rowOff>
    </xdr:from>
    <xdr:to>
      <xdr:col>18</xdr:col>
      <xdr:colOff>200025</xdr:colOff>
      <xdr:row>15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16</xdr:row>
      <xdr:rowOff>57150</xdr:rowOff>
    </xdr:from>
    <xdr:to>
      <xdr:col>18</xdr:col>
      <xdr:colOff>247650</xdr:colOff>
      <xdr:row>29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30</xdr:row>
      <xdr:rowOff>85725</xdr:rowOff>
    </xdr:from>
    <xdr:to>
      <xdr:col>18</xdr:col>
      <xdr:colOff>390525</xdr:colOff>
      <xdr:row>44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</xdr:colOff>
      <xdr:row>46</xdr:row>
      <xdr:rowOff>0</xdr:rowOff>
    </xdr:from>
    <xdr:to>
      <xdr:col>18</xdr:col>
      <xdr:colOff>361950</xdr:colOff>
      <xdr:row>60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B1" zoomScaleNormal="100" workbookViewId="0">
      <selection activeCell="G11" sqref="G11"/>
    </sheetView>
  </sheetViews>
  <sheetFormatPr defaultRowHeight="15"/>
  <cols>
    <col min="1" max="1" width="9.140625" style="1"/>
    <col min="2" max="2" width="9.140625" style="37"/>
    <col min="3" max="3" width="9.140625" style="49"/>
    <col min="4" max="4" width="13" style="1" customWidth="1"/>
    <col min="5" max="5" width="48.42578125" style="1" customWidth="1"/>
    <col min="6" max="6" width="11" style="1" customWidth="1"/>
    <col min="7" max="7" width="11.5703125" style="1" customWidth="1"/>
    <col min="8" max="8" width="88.7109375" style="1" customWidth="1"/>
    <col min="9" max="16384" width="9.140625" style="1"/>
  </cols>
  <sheetData>
    <row r="1" spans="1:9" ht="15.75" thickBot="1"/>
    <row r="2" spans="1:9" ht="25.5" thickBot="1">
      <c r="E2" s="33" t="s">
        <v>23</v>
      </c>
      <c r="H2" s="34" t="s">
        <v>39</v>
      </c>
    </row>
    <row r="3" spans="1:9" ht="17.25">
      <c r="H3" s="28"/>
    </row>
    <row r="4" spans="1:9" ht="20.25">
      <c r="D4" s="2" t="s">
        <v>1</v>
      </c>
      <c r="E4" s="2" t="s">
        <v>0</v>
      </c>
      <c r="F4" s="2" t="s">
        <v>2</v>
      </c>
      <c r="H4" s="28"/>
    </row>
    <row r="5" spans="1:9" ht="18">
      <c r="D5" s="19">
        <v>57</v>
      </c>
      <c r="E5" s="4" t="s">
        <v>3</v>
      </c>
      <c r="F5" s="3">
        <v>1</v>
      </c>
      <c r="H5" s="18" t="s">
        <v>52</v>
      </c>
      <c r="I5" s="47">
        <v>1</v>
      </c>
    </row>
    <row r="6" spans="1:9" ht="18">
      <c r="D6" s="7">
        <v>40</v>
      </c>
      <c r="E6" s="8" t="s">
        <v>4</v>
      </c>
      <c r="F6" s="7">
        <v>2</v>
      </c>
      <c r="H6" s="18" t="s">
        <v>53</v>
      </c>
      <c r="I6" s="47">
        <f>I5+1</f>
        <v>2</v>
      </c>
    </row>
    <row r="7" spans="1:9" ht="18">
      <c r="B7" s="38">
        <f>SUM(D6:D7)/60</f>
        <v>1.3333333333333333</v>
      </c>
      <c r="D7" s="7">
        <v>40</v>
      </c>
      <c r="E7" s="8" t="s">
        <v>7</v>
      </c>
      <c r="F7" s="7">
        <v>3</v>
      </c>
      <c r="H7" s="18" t="s">
        <v>54</v>
      </c>
      <c r="I7" s="47">
        <f t="shared" ref="I7:I70" si="0">I6+1</f>
        <v>3</v>
      </c>
    </row>
    <row r="8" spans="1:9" ht="18">
      <c r="D8" s="9">
        <v>57</v>
      </c>
      <c r="E8" s="10" t="s">
        <v>11</v>
      </c>
      <c r="F8" s="9">
        <v>4</v>
      </c>
      <c r="H8" s="18" t="s">
        <v>55</v>
      </c>
      <c r="I8" s="47">
        <f t="shared" si="0"/>
        <v>4</v>
      </c>
    </row>
    <row r="9" spans="1:9" ht="18">
      <c r="D9" s="9">
        <v>37</v>
      </c>
      <c r="E9" s="10" t="s">
        <v>12</v>
      </c>
      <c r="F9" s="9">
        <v>5</v>
      </c>
      <c r="H9" s="18" t="s">
        <v>56</v>
      </c>
      <c r="I9" s="47">
        <f t="shared" si="0"/>
        <v>5</v>
      </c>
    </row>
    <row r="10" spans="1:9" ht="18">
      <c r="B10" s="38">
        <f>SUM(D8:D11)/60</f>
        <v>3.0166666666666666</v>
      </c>
      <c r="D10" s="9">
        <v>23</v>
      </c>
      <c r="E10" s="10" t="s">
        <v>8</v>
      </c>
      <c r="F10" s="9">
        <v>6</v>
      </c>
      <c r="H10" s="18" t="s">
        <v>57</v>
      </c>
      <c r="I10" s="47">
        <f t="shared" si="0"/>
        <v>6</v>
      </c>
    </row>
    <row r="11" spans="1:9" ht="18">
      <c r="D11" s="9">
        <v>64</v>
      </c>
      <c r="E11" s="10" t="s">
        <v>13</v>
      </c>
      <c r="F11" s="9">
        <v>7</v>
      </c>
      <c r="H11" s="18" t="s">
        <v>58</v>
      </c>
      <c r="I11" s="47">
        <f t="shared" si="0"/>
        <v>7</v>
      </c>
    </row>
    <row r="12" spans="1:9" ht="18">
      <c r="D12" s="5">
        <v>45</v>
      </c>
      <c r="E12" s="6" t="s">
        <v>9</v>
      </c>
      <c r="F12" s="5">
        <v>8</v>
      </c>
      <c r="H12" s="18" t="s">
        <v>59</v>
      </c>
      <c r="I12" s="47">
        <f t="shared" si="0"/>
        <v>8</v>
      </c>
    </row>
    <row r="13" spans="1:9" ht="18">
      <c r="B13" s="39">
        <f>SUM(D12:D13)/60</f>
        <v>1.7</v>
      </c>
      <c r="D13" s="5">
        <v>57</v>
      </c>
      <c r="E13" s="6" t="s">
        <v>10</v>
      </c>
      <c r="F13" s="5">
        <v>9</v>
      </c>
      <c r="H13" s="18" t="s">
        <v>60</v>
      </c>
      <c r="I13" s="47">
        <f t="shared" si="0"/>
        <v>9</v>
      </c>
    </row>
    <row r="14" spans="1:9" ht="18">
      <c r="A14" s="24"/>
      <c r="D14" s="12">
        <v>57</v>
      </c>
      <c r="E14" s="13" t="s">
        <v>14</v>
      </c>
      <c r="F14" s="12">
        <v>10</v>
      </c>
      <c r="H14" s="18" t="s">
        <v>61</v>
      </c>
      <c r="I14" s="47">
        <f t="shared" si="0"/>
        <v>10</v>
      </c>
    </row>
    <row r="15" spans="1:9" ht="18">
      <c r="A15" s="24"/>
      <c r="C15" s="49">
        <f>SUM(D14:D15)/60</f>
        <v>1.3833333333333333</v>
      </c>
      <c r="D15" s="12">
        <v>26</v>
      </c>
      <c r="E15" s="13" t="s">
        <v>15</v>
      </c>
      <c r="F15" s="12">
        <f>F14+1</f>
        <v>11</v>
      </c>
      <c r="H15" s="18" t="s">
        <v>62</v>
      </c>
      <c r="I15" s="47">
        <f t="shared" si="0"/>
        <v>11</v>
      </c>
    </row>
    <row r="16" spans="1:9" ht="18">
      <c r="A16" s="24"/>
      <c r="D16" s="12">
        <v>60</v>
      </c>
      <c r="E16" s="13" t="s">
        <v>16</v>
      </c>
      <c r="F16" s="12">
        <f t="shared" ref="F16:F84" si="1">F15+1</f>
        <v>12</v>
      </c>
      <c r="H16" s="18" t="s">
        <v>63</v>
      </c>
      <c r="I16" s="47">
        <f t="shared" si="0"/>
        <v>12</v>
      </c>
    </row>
    <row r="17" spans="1:9" ht="18">
      <c r="A17" s="24"/>
      <c r="D17" s="12">
        <v>28</v>
      </c>
      <c r="E17" s="13" t="s">
        <v>17</v>
      </c>
      <c r="F17" s="12">
        <f t="shared" si="1"/>
        <v>13</v>
      </c>
      <c r="H17" s="18" t="s">
        <v>64</v>
      </c>
      <c r="I17" s="47">
        <f t="shared" si="0"/>
        <v>13</v>
      </c>
    </row>
    <row r="18" spans="1:9" ht="18">
      <c r="A18" s="24"/>
      <c r="B18" s="38">
        <f>SUM(D14:D22)/60</f>
        <v>5.7666666666666666</v>
      </c>
      <c r="C18" s="49">
        <f>SUM(D16:D18)/60</f>
        <v>1.9166666666666667</v>
      </c>
      <c r="D18" s="12">
        <v>27</v>
      </c>
      <c r="E18" s="13" t="s">
        <v>18</v>
      </c>
      <c r="F18" s="12">
        <f t="shared" si="1"/>
        <v>14</v>
      </c>
      <c r="H18" s="18" t="s">
        <v>65</v>
      </c>
      <c r="I18" s="47">
        <f t="shared" si="0"/>
        <v>14</v>
      </c>
    </row>
    <row r="19" spans="1:9" ht="18">
      <c r="A19" s="24"/>
      <c r="D19" s="12">
        <v>62</v>
      </c>
      <c r="E19" s="13" t="s">
        <v>19</v>
      </c>
      <c r="F19" s="12">
        <f t="shared" si="1"/>
        <v>15</v>
      </c>
      <c r="H19" s="18" t="s">
        <v>66</v>
      </c>
      <c r="I19" s="47">
        <f t="shared" si="0"/>
        <v>15</v>
      </c>
    </row>
    <row r="20" spans="1:9" ht="18">
      <c r="A20" s="24"/>
      <c r="D20" s="12">
        <v>22</v>
      </c>
      <c r="E20" s="13" t="s">
        <v>20</v>
      </c>
      <c r="F20" s="12">
        <f t="shared" si="1"/>
        <v>16</v>
      </c>
      <c r="H20" s="18" t="s">
        <v>20</v>
      </c>
      <c r="I20" s="47">
        <f t="shared" si="0"/>
        <v>16</v>
      </c>
    </row>
    <row r="21" spans="1:9" ht="18">
      <c r="A21" s="24"/>
      <c r="D21" s="12">
        <v>34</v>
      </c>
      <c r="E21" s="14" t="s">
        <v>21</v>
      </c>
      <c r="F21" s="12">
        <f t="shared" si="1"/>
        <v>17</v>
      </c>
      <c r="H21" s="18" t="s">
        <v>21</v>
      </c>
      <c r="I21" s="47">
        <f t="shared" si="0"/>
        <v>17</v>
      </c>
    </row>
    <row r="22" spans="1:9" ht="18">
      <c r="A22" s="25">
        <f>(B18+B27)</f>
        <v>13</v>
      </c>
      <c r="C22" s="49">
        <f>SUM(D19:D22)/60</f>
        <v>2.4666666666666668</v>
      </c>
      <c r="D22" s="12">
        <v>30</v>
      </c>
      <c r="E22" s="14" t="s">
        <v>22</v>
      </c>
      <c r="F22" s="12">
        <f t="shared" si="1"/>
        <v>18</v>
      </c>
      <c r="H22" s="18" t="s">
        <v>67</v>
      </c>
      <c r="I22" s="47">
        <f t="shared" si="0"/>
        <v>18</v>
      </c>
    </row>
    <row r="23" spans="1:9" ht="18">
      <c r="A23" s="24"/>
      <c r="D23" s="15">
        <v>43</v>
      </c>
      <c r="E23" s="16" t="s">
        <v>24</v>
      </c>
      <c r="F23" s="15">
        <f t="shared" si="1"/>
        <v>19</v>
      </c>
      <c r="H23" s="18" t="s">
        <v>68</v>
      </c>
      <c r="I23" s="47">
        <f t="shared" si="0"/>
        <v>19</v>
      </c>
    </row>
    <row r="24" spans="1:9" ht="18">
      <c r="A24" s="24"/>
      <c r="D24" s="15">
        <v>35</v>
      </c>
      <c r="E24" s="16" t="s">
        <v>25</v>
      </c>
      <c r="F24" s="15">
        <f t="shared" si="1"/>
        <v>20</v>
      </c>
      <c r="H24" s="18" t="s">
        <v>69</v>
      </c>
      <c r="I24" s="47">
        <f t="shared" si="0"/>
        <v>20</v>
      </c>
    </row>
    <row r="25" spans="1:9" ht="18">
      <c r="A25" s="24"/>
      <c r="D25" s="15">
        <v>41</v>
      </c>
      <c r="E25" s="16" t="s">
        <v>30</v>
      </c>
      <c r="F25" s="15">
        <f t="shared" si="1"/>
        <v>21</v>
      </c>
      <c r="H25" s="18" t="s">
        <v>70</v>
      </c>
      <c r="I25" s="47">
        <f t="shared" si="0"/>
        <v>21</v>
      </c>
    </row>
    <row r="26" spans="1:9" ht="18">
      <c r="A26" s="24"/>
      <c r="D26" s="17">
        <v>67</v>
      </c>
      <c r="E26" s="16" t="s">
        <v>26</v>
      </c>
      <c r="F26" s="15">
        <f t="shared" si="1"/>
        <v>22</v>
      </c>
      <c r="H26" s="18" t="s">
        <v>71</v>
      </c>
      <c r="I26" s="47">
        <f t="shared" si="0"/>
        <v>22</v>
      </c>
    </row>
    <row r="27" spans="1:9" ht="18">
      <c r="A27" s="24"/>
      <c r="B27" s="38">
        <f>SUM(D23:D31)/60</f>
        <v>7.2333333333333334</v>
      </c>
      <c r="D27" s="17">
        <v>34</v>
      </c>
      <c r="E27" s="16" t="s">
        <v>27</v>
      </c>
      <c r="F27" s="15">
        <f t="shared" si="1"/>
        <v>23</v>
      </c>
      <c r="H27" s="18" t="s">
        <v>72</v>
      </c>
      <c r="I27" s="47">
        <f t="shared" si="0"/>
        <v>23</v>
      </c>
    </row>
    <row r="28" spans="1:9" ht="18">
      <c r="A28" s="24"/>
      <c r="D28" s="15">
        <v>66</v>
      </c>
      <c r="E28" s="16" t="s">
        <v>31</v>
      </c>
      <c r="F28" s="15">
        <f t="shared" si="1"/>
        <v>24</v>
      </c>
      <c r="H28" s="18" t="s">
        <v>73</v>
      </c>
      <c r="I28" s="47">
        <f t="shared" si="0"/>
        <v>24</v>
      </c>
    </row>
    <row r="29" spans="1:9" ht="18">
      <c r="A29" s="24"/>
      <c r="D29" s="15">
        <v>61</v>
      </c>
      <c r="E29" s="16" t="s">
        <v>32</v>
      </c>
      <c r="F29" s="15">
        <f t="shared" si="1"/>
        <v>25</v>
      </c>
      <c r="H29" s="18" t="s">
        <v>74</v>
      </c>
      <c r="I29" s="47">
        <f t="shared" si="0"/>
        <v>25</v>
      </c>
    </row>
    <row r="30" spans="1:9" ht="18">
      <c r="A30" s="24"/>
      <c r="D30" s="15">
        <v>53</v>
      </c>
      <c r="E30" s="16" t="s">
        <v>28</v>
      </c>
      <c r="F30" s="15">
        <f t="shared" si="1"/>
        <v>26</v>
      </c>
      <c r="H30" s="18" t="s">
        <v>75</v>
      </c>
      <c r="I30" s="47">
        <f t="shared" si="0"/>
        <v>26</v>
      </c>
    </row>
    <row r="31" spans="1:9" ht="18">
      <c r="A31" s="24"/>
      <c r="D31" s="17">
        <v>34</v>
      </c>
      <c r="E31" s="16" t="s">
        <v>29</v>
      </c>
      <c r="F31" s="15">
        <f t="shared" si="1"/>
        <v>27</v>
      </c>
      <c r="H31" s="18" t="s">
        <v>76</v>
      </c>
      <c r="I31" s="47">
        <f t="shared" si="0"/>
        <v>27</v>
      </c>
    </row>
    <row r="32" spans="1:9" ht="17.25">
      <c r="A32" s="24"/>
      <c r="D32" s="15">
        <v>20</v>
      </c>
      <c r="E32" s="43" t="s">
        <v>150</v>
      </c>
      <c r="F32" s="15">
        <f t="shared" si="1"/>
        <v>28</v>
      </c>
      <c r="H32" s="18" t="s">
        <v>149</v>
      </c>
      <c r="I32" s="47">
        <f t="shared" si="0"/>
        <v>28</v>
      </c>
    </row>
    <row r="33" spans="1:9" ht="17.25">
      <c r="A33" s="24"/>
      <c r="C33" s="49">
        <f>SUM(D23:D33)/60</f>
        <v>7.8833333333333337</v>
      </c>
      <c r="D33" s="15">
        <v>19</v>
      </c>
      <c r="E33" s="43" t="s">
        <v>151</v>
      </c>
      <c r="F33" s="15">
        <f t="shared" si="1"/>
        <v>29</v>
      </c>
      <c r="H33" s="18" t="s">
        <v>151</v>
      </c>
      <c r="I33" s="47">
        <f t="shared" si="0"/>
        <v>29</v>
      </c>
    </row>
    <row r="34" spans="1:9" ht="17.25">
      <c r="D34" s="26">
        <v>16</v>
      </c>
      <c r="E34" s="27" t="s">
        <v>34</v>
      </c>
      <c r="F34" s="26">
        <f>F33+1</f>
        <v>30</v>
      </c>
      <c r="H34" s="18" t="s">
        <v>43</v>
      </c>
      <c r="I34" s="47">
        <f t="shared" si="0"/>
        <v>30</v>
      </c>
    </row>
    <row r="35" spans="1:9" ht="17.25">
      <c r="D35" s="26">
        <v>47</v>
      </c>
      <c r="E35" s="27" t="s">
        <v>35</v>
      </c>
      <c r="F35" s="26">
        <f t="shared" si="1"/>
        <v>31</v>
      </c>
      <c r="H35" s="18" t="s">
        <v>42</v>
      </c>
      <c r="I35" s="47">
        <f t="shared" si="0"/>
        <v>31</v>
      </c>
    </row>
    <row r="36" spans="1:9" ht="17.25">
      <c r="B36" s="44">
        <f>SUM(D34:D39)/60</f>
        <v>3.6</v>
      </c>
      <c r="D36" s="26">
        <v>53</v>
      </c>
      <c r="E36" s="27" t="s">
        <v>36</v>
      </c>
      <c r="F36" s="26">
        <f t="shared" si="1"/>
        <v>32</v>
      </c>
      <c r="H36" s="18" t="s">
        <v>41</v>
      </c>
      <c r="I36" s="47">
        <f t="shared" si="0"/>
        <v>32</v>
      </c>
    </row>
    <row r="37" spans="1:9" ht="17.25">
      <c r="D37" s="26">
        <v>45</v>
      </c>
      <c r="E37" s="27" t="s">
        <v>37</v>
      </c>
      <c r="F37" s="26">
        <f t="shared" si="1"/>
        <v>33</v>
      </c>
      <c r="H37" s="18" t="s">
        <v>40</v>
      </c>
      <c r="I37" s="47">
        <f t="shared" si="0"/>
        <v>33</v>
      </c>
    </row>
    <row r="38" spans="1:9" ht="17.25">
      <c r="D38" s="26">
        <v>52</v>
      </c>
      <c r="E38" s="27" t="s">
        <v>38</v>
      </c>
      <c r="F38" s="26">
        <f t="shared" si="1"/>
        <v>34</v>
      </c>
      <c r="H38" s="18" t="s">
        <v>86</v>
      </c>
      <c r="I38" s="47">
        <f t="shared" si="0"/>
        <v>34</v>
      </c>
    </row>
    <row r="39" spans="1:9" ht="17.25">
      <c r="D39" s="26">
        <v>3</v>
      </c>
      <c r="E39" s="27" t="s">
        <v>152</v>
      </c>
      <c r="F39" s="26">
        <f t="shared" si="1"/>
        <v>35</v>
      </c>
      <c r="H39" s="18" t="s">
        <v>152</v>
      </c>
      <c r="I39" s="47">
        <f t="shared" si="0"/>
        <v>35</v>
      </c>
    </row>
    <row r="40" spans="1:9" ht="17.25">
      <c r="D40" s="20">
        <v>56</v>
      </c>
      <c r="E40" s="21" t="s">
        <v>50</v>
      </c>
      <c r="F40" s="20">
        <f t="shared" si="1"/>
        <v>36</v>
      </c>
      <c r="H40" s="18" t="s">
        <v>48</v>
      </c>
      <c r="I40" s="47">
        <f t="shared" si="0"/>
        <v>36</v>
      </c>
    </row>
    <row r="41" spans="1:9" ht="17.25">
      <c r="D41" s="20">
        <v>30</v>
      </c>
      <c r="E41" s="21" t="s">
        <v>49</v>
      </c>
      <c r="F41" s="20">
        <f t="shared" si="1"/>
        <v>37</v>
      </c>
      <c r="H41" s="18" t="s">
        <v>51</v>
      </c>
      <c r="I41" s="47">
        <f t="shared" si="0"/>
        <v>37</v>
      </c>
    </row>
    <row r="42" spans="1:9" ht="17.25">
      <c r="D42" s="20">
        <v>50</v>
      </c>
      <c r="E42" s="21" t="s">
        <v>77</v>
      </c>
      <c r="F42" s="20">
        <f t="shared" si="1"/>
        <v>38</v>
      </c>
      <c r="H42" s="18" t="s">
        <v>78</v>
      </c>
      <c r="I42" s="47">
        <f t="shared" si="0"/>
        <v>38</v>
      </c>
    </row>
    <row r="43" spans="1:9" ht="17.25">
      <c r="D43" s="20">
        <v>44</v>
      </c>
      <c r="E43" s="21" t="s">
        <v>79</v>
      </c>
      <c r="F43" s="20">
        <f t="shared" si="1"/>
        <v>39</v>
      </c>
      <c r="H43" s="18" t="s">
        <v>84</v>
      </c>
      <c r="I43" s="47">
        <f t="shared" si="0"/>
        <v>39</v>
      </c>
    </row>
    <row r="44" spans="1:9" ht="17.25">
      <c r="D44" s="20">
        <v>35</v>
      </c>
      <c r="E44" s="21" t="s">
        <v>80</v>
      </c>
      <c r="F44" s="20">
        <f t="shared" si="1"/>
        <v>40</v>
      </c>
      <c r="H44" s="18" t="s">
        <v>83</v>
      </c>
      <c r="I44" s="47">
        <f t="shared" si="0"/>
        <v>40</v>
      </c>
    </row>
    <row r="45" spans="1:9" ht="17.25">
      <c r="D45" s="20">
        <v>14</v>
      </c>
      <c r="E45" s="21" t="s">
        <v>81</v>
      </c>
      <c r="F45" s="20">
        <f t="shared" si="1"/>
        <v>41</v>
      </c>
      <c r="H45" s="18" t="s">
        <v>82</v>
      </c>
      <c r="I45" s="47">
        <f t="shared" si="0"/>
        <v>41</v>
      </c>
    </row>
    <row r="46" spans="1:9" ht="17.25">
      <c r="D46" s="20">
        <v>21</v>
      </c>
      <c r="E46" s="21" t="s">
        <v>85</v>
      </c>
      <c r="F46" s="20">
        <f t="shared" si="1"/>
        <v>42</v>
      </c>
      <c r="H46" s="18" t="s">
        <v>87</v>
      </c>
      <c r="I46" s="47">
        <f t="shared" si="0"/>
        <v>42</v>
      </c>
    </row>
    <row r="47" spans="1:9" ht="17.25">
      <c r="D47" s="20">
        <v>43</v>
      </c>
      <c r="E47" s="21" t="s">
        <v>33</v>
      </c>
      <c r="F47" s="20">
        <f t="shared" si="1"/>
        <v>43</v>
      </c>
      <c r="H47" s="18" t="s">
        <v>88</v>
      </c>
      <c r="I47" s="47">
        <f t="shared" si="0"/>
        <v>43</v>
      </c>
    </row>
    <row r="48" spans="1:9" ht="17.25">
      <c r="C48" s="49">
        <f>SUM(D40:D48)/60</f>
        <v>4.95</v>
      </c>
      <c r="D48" s="20">
        <v>4</v>
      </c>
      <c r="E48" s="21" t="s">
        <v>155</v>
      </c>
      <c r="F48" s="20">
        <f t="shared" si="1"/>
        <v>44</v>
      </c>
      <c r="H48" s="18" t="s">
        <v>155</v>
      </c>
      <c r="I48" s="47">
        <f t="shared" si="0"/>
        <v>44</v>
      </c>
    </row>
    <row r="49" spans="2:9" ht="17.25">
      <c r="D49" s="20">
        <v>45</v>
      </c>
      <c r="E49" s="21" t="s">
        <v>89</v>
      </c>
      <c r="F49" s="20">
        <f t="shared" si="1"/>
        <v>45</v>
      </c>
      <c r="H49" s="18" t="s">
        <v>91</v>
      </c>
      <c r="I49" s="47">
        <f t="shared" si="0"/>
        <v>45</v>
      </c>
    </row>
    <row r="50" spans="2:9" ht="17.25">
      <c r="B50" s="44">
        <f>SUM(D40:D62)/60</f>
        <v>13</v>
      </c>
      <c r="D50" s="20">
        <v>26</v>
      </c>
      <c r="E50" s="21" t="s">
        <v>90</v>
      </c>
      <c r="F50" s="20">
        <f t="shared" si="1"/>
        <v>46</v>
      </c>
      <c r="H50" s="18" t="s">
        <v>92</v>
      </c>
      <c r="I50" s="47">
        <f t="shared" si="0"/>
        <v>46</v>
      </c>
    </row>
    <row r="51" spans="2:9" ht="17.25">
      <c r="D51" s="20">
        <v>57</v>
      </c>
      <c r="E51" s="21" t="s">
        <v>93</v>
      </c>
      <c r="F51" s="20">
        <f t="shared" si="1"/>
        <v>47</v>
      </c>
      <c r="H51" s="18" t="s">
        <v>94</v>
      </c>
      <c r="I51" s="47">
        <f t="shared" si="0"/>
        <v>47</v>
      </c>
    </row>
    <row r="52" spans="2:9" ht="17.25">
      <c r="C52" s="49">
        <f>SUM(D49:D52)/60</f>
        <v>2.25</v>
      </c>
      <c r="D52" s="20">
        <v>7</v>
      </c>
      <c r="E52" s="21" t="s">
        <v>95</v>
      </c>
      <c r="F52" s="20">
        <f t="shared" si="1"/>
        <v>48</v>
      </c>
      <c r="H52" s="18" t="s">
        <v>96</v>
      </c>
      <c r="I52" s="47">
        <f t="shared" si="0"/>
        <v>48</v>
      </c>
    </row>
    <row r="53" spans="2:9" ht="17.25">
      <c r="D53" s="20">
        <v>53</v>
      </c>
      <c r="E53" s="21" t="s">
        <v>97</v>
      </c>
      <c r="F53" s="20">
        <f t="shared" si="1"/>
        <v>49</v>
      </c>
      <c r="H53" s="18" t="s">
        <v>98</v>
      </c>
      <c r="I53" s="47">
        <f t="shared" si="0"/>
        <v>49</v>
      </c>
    </row>
    <row r="54" spans="2:9" ht="17.25">
      <c r="D54" s="20">
        <v>39</v>
      </c>
      <c r="E54" s="21" t="s">
        <v>99</v>
      </c>
      <c r="F54" s="20">
        <f t="shared" si="1"/>
        <v>50</v>
      </c>
      <c r="H54" s="18" t="s">
        <v>102</v>
      </c>
      <c r="I54" s="47">
        <f t="shared" si="0"/>
        <v>50</v>
      </c>
    </row>
    <row r="55" spans="2:9" ht="17.25">
      <c r="D55" s="20">
        <v>66</v>
      </c>
      <c r="E55" s="21" t="s">
        <v>100</v>
      </c>
      <c r="F55" s="20">
        <f t="shared" si="1"/>
        <v>51</v>
      </c>
      <c r="H55" s="18" t="s">
        <v>103</v>
      </c>
      <c r="I55" s="47">
        <f t="shared" si="0"/>
        <v>51</v>
      </c>
    </row>
    <row r="56" spans="2:9" ht="17.25">
      <c r="D56" s="20">
        <v>60</v>
      </c>
      <c r="E56" s="21" t="s">
        <v>101</v>
      </c>
      <c r="F56" s="20">
        <f t="shared" si="1"/>
        <v>52</v>
      </c>
      <c r="H56" s="18" t="s">
        <v>104</v>
      </c>
      <c r="I56" s="47">
        <f t="shared" si="0"/>
        <v>52</v>
      </c>
    </row>
    <row r="57" spans="2:9" ht="17.25">
      <c r="D57" s="20">
        <v>55</v>
      </c>
      <c r="E57" s="21" t="s">
        <v>105</v>
      </c>
      <c r="F57" s="20">
        <f t="shared" si="1"/>
        <v>53</v>
      </c>
      <c r="H57" s="18" t="s">
        <v>106</v>
      </c>
      <c r="I57" s="47">
        <f t="shared" si="0"/>
        <v>53</v>
      </c>
    </row>
    <row r="58" spans="2:9" ht="17.25">
      <c r="D58" s="20">
        <v>31</v>
      </c>
      <c r="E58" s="21" t="s">
        <v>107</v>
      </c>
      <c r="F58" s="20">
        <f t="shared" si="1"/>
        <v>54</v>
      </c>
      <c r="H58" s="18" t="s">
        <v>108</v>
      </c>
      <c r="I58" s="47">
        <f t="shared" si="0"/>
        <v>54</v>
      </c>
    </row>
    <row r="59" spans="2:9" ht="17.25">
      <c r="D59" s="20">
        <v>18</v>
      </c>
      <c r="E59" s="21" t="s">
        <v>46</v>
      </c>
      <c r="F59" s="20">
        <f t="shared" si="1"/>
        <v>55</v>
      </c>
      <c r="H59" s="18" t="s">
        <v>47</v>
      </c>
      <c r="I59" s="47">
        <f t="shared" si="0"/>
        <v>55</v>
      </c>
    </row>
    <row r="60" spans="2:9" ht="17.25">
      <c r="D60" s="20">
        <v>17</v>
      </c>
      <c r="E60" s="21" t="s">
        <v>109</v>
      </c>
      <c r="F60" s="20">
        <f t="shared" si="1"/>
        <v>56</v>
      </c>
      <c r="H60" s="18" t="s">
        <v>110</v>
      </c>
      <c r="I60" s="47">
        <f t="shared" si="0"/>
        <v>56</v>
      </c>
    </row>
    <row r="61" spans="2:9" ht="17.25">
      <c r="D61" s="20">
        <v>7</v>
      </c>
      <c r="E61" s="21" t="s">
        <v>153</v>
      </c>
      <c r="F61" s="20">
        <f t="shared" si="1"/>
        <v>57</v>
      </c>
      <c r="H61" s="18" t="s">
        <v>153</v>
      </c>
      <c r="I61" s="47">
        <f t="shared" si="0"/>
        <v>57</v>
      </c>
    </row>
    <row r="62" spans="2:9" ht="17.25">
      <c r="C62" s="49">
        <f>SUM(D53:D62)/60</f>
        <v>5.8</v>
      </c>
      <c r="D62" s="20">
        <v>2</v>
      </c>
      <c r="E62" s="21" t="s">
        <v>155</v>
      </c>
      <c r="F62" s="20">
        <f>F61+1</f>
        <v>58</v>
      </c>
      <c r="H62" s="18" t="s">
        <v>155</v>
      </c>
      <c r="I62" s="47">
        <f t="shared" si="0"/>
        <v>58</v>
      </c>
    </row>
    <row r="63" spans="2:9" ht="17.25">
      <c r="D63" s="22">
        <v>26</v>
      </c>
      <c r="E63" s="23" t="s">
        <v>111</v>
      </c>
      <c r="F63" s="22">
        <f>F62+1</f>
        <v>59</v>
      </c>
      <c r="H63" s="18" t="s">
        <v>112</v>
      </c>
      <c r="I63" s="47">
        <f t="shared" si="0"/>
        <v>59</v>
      </c>
    </row>
    <row r="64" spans="2:9" ht="17.25">
      <c r="D64" s="22">
        <v>48</v>
      </c>
      <c r="E64" s="23" t="s">
        <v>113</v>
      </c>
      <c r="F64" s="22">
        <f t="shared" si="1"/>
        <v>60</v>
      </c>
      <c r="H64" s="18" t="s">
        <v>115</v>
      </c>
      <c r="I64" s="47">
        <f t="shared" si="0"/>
        <v>60</v>
      </c>
    </row>
    <row r="65" spans="2:9" ht="17.25">
      <c r="D65" s="22">
        <v>53</v>
      </c>
      <c r="E65" s="23" t="s">
        <v>114</v>
      </c>
      <c r="F65" s="22">
        <f t="shared" si="1"/>
        <v>61</v>
      </c>
      <c r="H65" s="18" t="s">
        <v>117</v>
      </c>
      <c r="I65" s="47">
        <f t="shared" si="0"/>
        <v>61</v>
      </c>
    </row>
    <row r="66" spans="2:9" ht="17.25">
      <c r="D66" s="22">
        <v>23</v>
      </c>
      <c r="E66" s="23" t="s">
        <v>116</v>
      </c>
      <c r="F66" s="22">
        <f t="shared" si="1"/>
        <v>62</v>
      </c>
      <c r="H66" s="18" t="s">
        <v>118</v>
      </c>
      <c r="I66" s="47">
        <f t="shared" si="0"/>
        <v>62</v>
      </c>
    </row>
    <row r="67" spans="2:9" ht="17.25">
      <c r="D67" s="22">
        <v>30</v>
      </c>
      <c r="E67" s="23" t="s">
        <v>119</v>
      </c>
      <c r="F67" s="22">
        <f t="shared" si="1"/>
        <v>63</v>
      </c>
      <c r="H67" s="18" t="s">
        <v>120</v>
      </c>
      <c r="I67" s="47">
        <f t="shared" si="0"/>
        <v>63</v>
      </c>
    </row>
    <row r="68" spans="2:9" ht="17.25">
      <c r="D68" s="22">
        <v>34</v>
      </c>
      <c r="E68" s="23" t="s">
        <v>121</v>
      </c>
      <c r="F68" s="22">
        <f t="shared" si="1"/>
        <v>64</v>
      </c>
      <c r="H68" s="18" t="s">
        <v>124</v>
      </c>
      <c r="I68" s="47">
        <f t="shared" si="0"/>
        <v>64</v>
      </c>
    </row>
    <row r="69" spans="2:9" ht="17.25">
      <c r="B69" s="45">
        <f>SUM(D63:D79)/60</f>
        <v>8.5333333333333332</v>
      </c>
      <c r="D69" s="22">
        <v>26</v>
      </c>
      <c r="E69" s="23" t="s">
        <v>122</v>
      </c>
      <c r="F69" s="22">
        <f t="shared" si="1"/>
        <v>65</v>
      </c>
      <c r="H69" s="18" t="s">
        <v>125</v>
      </c>
      <c r="I69" s="47">
        <f t="shared" si="0"/>
        <v>65</v>
      </c>
    </row>
    <row r="70" spans="2:9" ht="17.25">
      <c r="D70" s="22">
        <v>19</v>
      </c>
      <c r="E70" s="23" t="s">
        <v>123</v>
      </c>
      <c r="F70" s="22">
        <f t="shared" si="1"/>
        <v>66</v>
      </c>
      <c r="H70" s="18" t="s">
        <v>126</v>
      </c>
      <c r="I70" s="47">
        <f t="shared" si="0"/>
        <v>66</v>
      </c>
    </row>
    <row r="71" spans="2:9" ht="17.25">
      <c r="D71" s="22">
        <v>38</v>
      </c>
      <c r="E71" s="23" t="s">
        <v>127</v>
      </c>
      <c r="F71" s="22">
        <f t="shared" si="1"/>
        <v>67</v>
      </c>
      <c r="H71" s="18" t="s">
        <v>129</v>
      </c>
      <c r="I71" s="47">
        <f t="shared" ref="I71:I84" si="2">I70+1</f>
        <v>67</v>
      </c>
    </row>
    <row r="72" spans="2:9" ht="17.25">
      <c r="D72" s="22">
        <v>21</v>
      </c>
      <c r="E72" s="23" t="s">
        <v>128</v>
      </c>
      <c r="F72" s="22">
        <f t="shared" si="1"/>
        <v>68</v>
      </c>
      <c r="H72" s="18" t="s">
        <v>130</v>
      </c>
      <c r="I72" s="47">
        <f t="shared" si="2"/>
        <v>68</v>
      </c>
    </row>
    <row r="73" spans="2:9" ht="17.25">
      <c r="D73" s="22">
        <v>31</v>
      </c>
      <c r="E73" s="23" t="s">
        <v>131</v>
      </c>
      <c r="F73" s="22">
        <f t="shared" si="1"/>
        <v>69</v>
      </c>
      <c r="H73" s="18" t="s">
        <v>133</v>
      </c>
      <c r="I73" s="47">
        <f t="shared" si="2"/>
        <v>69</v>
      </c>
    </row>
    <row r="74" spans="2:9" ht="17.25">
      <c r="D74" s="22">
        <v>35</v>
      </c>
      <c r="E74" s="23" t="s">
        <v>132</v>
      </c>
      <c r="F74" s="22">
        <f t="shared" si="1"/>
        <v>70</v>
      </c>
      <c r="H74" s="18" t="s">
        <v>134</v>
      </c>
      <c r="I74" s="47">
        <f t="shared" si="2"/>
        <v>70</v>
      </c>
    </row>
    <row r="75" spans="2:9" ht="17.25">
      <c r="D75" s="22">
        <v>33</v>
      </c>
      <c r="E75" s="23" t="s">
        <v>135</v>
      </c>
      <c r="F75" s="22">
        <f t="shared" si="1"/>
        <v>71</v>
      </c>
      <c r="H75" s="18" t="s">
        <v>137</v>
      </c>
      <c r="I75" s="47">
        <f t="shared" si="2"/>
        <v>71</v>
      </c>
    </row>
    <row r="76" spans="2:9" ht="17.25">
      <c r="D76" s="22">
        <v>18</v>
      </c>
      <c r="E76" s="23" t="s">
        <v>136</v>
      </c>
      <c r="F76" s="22">
        <f t="shared" si="1"/>
        <v>72</v>
      </c>
      <c r="H76" s="18" t="s">
        <v>138</v>
      </c>
      <c r="I76" s="47">
        <f t="shared" si="2"/>
        <v>72</v>
      </c>
    </row>
    <row r="77" spans="2:9" ht="17.25">
      <c r="D77" s="22">
        <v>36</v>
      </c>
      <c r="E77" s="23" t="s">
        <v>139</v>
      </c>
      <c r="F77" s="22">
        <f t="shared" si="1"/>
        <v>73</v>
      </c>
      <c r="H77" s="18" t="s">
        <v>140</v>
      </c>
      <c r="I77" s="47">
        <f t="shared" si="2"/>
        <v>73</v>
      </c>
    </row>
    <row r="78" spans="2:9" ht="17.25">
      <c r="D78" s="40">
        <v>35</v>
      </c>
      <c r="E78" s="23" t="s">
        <v>141</v>
      </c>
      <c r="F78" s="22">
        <f t="shared" si="1"/>
        <v>74</v>
      </c>
      <c r="H78" s="18" t="s">
        <v>142</v>
      </c>
      <c r="I78" s="47">
        <f t="shared" si="2"/>
        <v>74</v>
      </c>
    </row>
    <row r="79" spans="2:9" ht="17.25">
      <c r="C79" s="49">
        <f>SUM(D63:D79)/60</f>
        <v>8.5333333333333332</v>
      </c>
      <c r="D79" s="40">
        <v>6</v>
      </c>
      <c r="E79" s="23" t="s">
        <v>154</v>
      </c>
      <c r="F79" s="22">
        <f t="shared" si="1"/>
        <v>75</v>
      </c>
      <c r="H79" s="18" t="s">
        <v>154</v>
      </c>
      <c r="I79" s="47">
        <f t="shared" si="2"/>
        <v>75</v>
      </c>
    </row>
    <row r="80" spans="2:9" ht="17.25">
      <c r="D80" s="41">
        <v>27</v>
      </c>
      <c r="E80" s="30" t="s">
        <v>144</v>
      </c>
      <c r="F80" s="29">
        <f t="shared" si="1"/>
        <v>76</v>
      </c>
      <c r="H80" s="18" t="s">
        <v>143</v>
      </c>
      <c r="I80" s="47">
        <f t="shared" si="2"/>
        <v>76</v>
      </c>
    </row>
    <row r="81" spans="2:9" ht="17.25">
      <c r="B81" s="45">
        <f>SUM(D80:D84)/60</f>
        <v>3.2166666666666668</v>
      </c>
      <c r="D81" s="41">
        <v>47</v>
      </c>
      <c r="E81" s="30" t="s">
        <v>145</v>
      </c>
      <c r="F81" s="29">
        <f t="shared" si="1"/>
        <v>77</v>
      </c>
      <c r="H81" s="18" t="s">
        <v>146</v>
      </c>
      <c r="I81" s="47">
        <f t="shared" si="2"/>
        <v>77</v>
      </c>
    </row>
    <row r="82" spans="2:9" ht="17.25">
      <c r="D82" s="41">
        <v>32</v>
      </c>
      <c r="E82" s="30" t="s">
        <v>147</v>
      </c>
      <c r="F82" s="29">
        <f t="shared" si="1"/>
        <v>78</v>
      </c>
      <c r="H82" s="18" t="s">
        <v>148</v>
      </c>
      <c r="I82" s="47">
        <f t="shared" si="2"/>
        <v>78</v>
      </c>
    </row>
    <row r="83" spans="2:9" ht="17.25">
      <c r="D83" s="35">
        <v>52</v>
      </c>
      <c r="E83" s="32" t="s">
        <v>44</v>
      </c>
      <c r="F83" s="42">
        <f t="shared" si="1"/>
        <v>79</v>
      </c>
      <c r="H83" s="18" t="s">
        <v>45</v>
      </c>
      <c r="I83" s="47">
        <f t="shared" si="2"/>
        <v>79</v>
      </c>
    </row>
    <row r="84" spans="2:9" ht="17.25">
      <c r="D84" s="36">
        <v>35</v>
      </c>
      <c r="E84" s="31" t="s">
        <v>156</v>
      </c>
      <c r="F84" s="36">
        <f t="shared" si="1"/>
        <v>80</v>
      </c>
      <c r="H84" s="18" t="s">
        <v>156</v>
      </c>
      <c r="I84" s="47">
        <f t="shared" si="2"/>
        <v>80</v>
      </c>
    </row>
    <row r="88" spans="2:9" ht="21.75">
      <c r="D88" s="11">
        <f>SUM(D5:D87)</f>
        <v>2940</v>
      </c>
      <c r="E88" s="2" t="s">
        <v>6</v>
      </c>
    </row>
    <row r="89" spans="2:9" ht="25.5">
      <c r="D89" s="46">
        <f>D88/60</f>
        <v>49</v>
      </c>
      <c r="E89" s="2" t="s">
        <v>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6:J56"/>
  <sheetViews>
    <sheetView topLeftCell="F43" zoomScale="120" zoomScaleNormal="120" workbookViewId="0">
      <selection activeCell="F46" sqref="F46"/>
    </sheetView>
  </sheetViews>
  <sheetFormatPr defaultRowHeight="15"/>
  <cols>
    <col min="7" max="7" width="6" customWidth="1"/>
    <col min="8" max="8" width="21.28515625" customWidth="1"/>
    <col min="9" max="9" width="9.140625" style="50"/>
  </cols>
  <sheetData>
    <row r="6" spans="8:9" ht="17.25">
      <c r="H6" s="48" t="s">
        <v>157</v>
      </c>
      <c r="I6" s="50">
        <v>5</v>
      </c>
    </row>
    <row r="7" spans="8:9" ht="17.25">
      <c r="H7" s="48" t="s">
        <v>159</v>
      </c>
      <c r="I7" s="50">
        <v>2</v>
      </c>
    </row>
    <row r="8" spans="8:9" ht="17.25">
      <c r="H8" s="48" t="s">
        <v>160</v>
      </c>
      <c r="I8" s="50">
        <v>13</v>
      </c>
    </row>
    <row r="9" spans="8:9" ht="17.25">
      <c r="H9" s="48" t="s">
        <v>158</v>
      </c>
      <c r="I9" s="50">
        <v>7</v>
      </c>
    </row>
    <row r="10" spans="8:9" ht="17.25">
      <c r="H10" s="48" t="s">
        <v>161</v>
      </c>
      <c r="I10" s="50">
        <v>22</v>
      </c>
    </row>
    <row r="12" spans="8:9">
      <c r="I12" s="51">
        <f>SUM(I6:I11)</f>
        <v>49</v>
      </c>
    </row>
    <row r="20" spans="8:9" ht="17.25">
      <c r="H20" s="48" t="s">
        <v>157</v>
      </c>
      <c r="I20" s="51">
        <f>I6/48*100</f>
        <v>10.416666666666668</v>
      </c>
    </row>
    <row r="21" spans="8:9" ht="17.25">
      <c r="H21" s="48" t="s">
        <v>159</v>
      </c>
      <c r="I21" s="51">
        <f t="shared" ref="I21:I24" si="0">I7/48*100</f>
        <v>4.1666666666666661</v>
      </c>
    </row>
    <row r="22" spans="8:9" ht="17.25">
      <c r="H22" s="48" t="s">
        <v>160</v>
      </c>
      <c r="I22" s="51">
        <f t="shared" si="0"/>
        <v>27.083333333333332</v>
      </c>
    </row>
    <row r="23" spans="8:9" ht="17.25">
      <c r="H23" s="48" t="s">
        <v>158</v>
      </c>
      <c r="I23" s="51">
        <f t="shared" si="0"/>
        <v>14.583333333333334</v>
      </c>
    </row>
    <row r="24" spans="8:9" ht="17.25">
      <c r="H24" s="48" t="s">
        <v>161</v>
      </c>
      <c r="I24" s="51">
        <f t="shared" si="0"/>
        <v>45.833333333333329</v>
      </c>
    </row>
    <row r="27" spans="8:9">
      <c r="I27" s="50">
        <f>SUM(I20:I26)</f>
        <v>102.08333333333333</v>
      </c>
    </row>
    <row r="35" spans="8:10">
      <c r="H35" t="s">
        <v>162</v>
      </c>
      <c r="I35" s="51">
        <f>J35/13.7*100</f>
        <v>10.218978102189782</v>
      </c>
      <c r="J35">
        <v>1.4</v>
      </c>
    </row>
    <row r="36" spans="8:10">
      <c r="H36" t="s">
        <v>163</v>
      </c>
      <c r="I36" s="51">
        <f t="shared" ref="I36:I38" si="1">J36/13.7*100</f>
        <v>13.868613138686131</v>
      </c>
      <c r="J36">
        <v>1.9</v>
      </c>
    </row>
    <row r="37" spans="8:10">
      <c r="H37" t="s">
        <v>164</v>
      </c>
      <c r="I37" s="51">
        <f t="shared" si="1"/>
        <v>18.248175182481752</v>
      </c>
      <c r="J37">
        <v>2.5</v>
      </c>
    </row>
    <row r="38" spans="8:10">
      <c r="H38" t="s">
        <v>165</v>
      </c>
      <c r="I38" s="51">
        <f t="shared" si="1"/>
        <v>57.664233576642346</v>
      </c>
      <c r="J38">
        <v>7.9</v>
      </c>
    </row>
    <row r="41" spans="8:10">
      <c r="J41">
        <f>SUM(J35:J40)</f>
        <v>13.7</v>
      </c>
    </row>
    <row r="50" spans="8:10">
      <c r="H50" t="s">
        <v>167</v>
      </c>
      <c r="I50" s="51">
        <f>J50/21.6*100</f>
        <v>23.148148148148145</v>
      </c>
      <c r="J50">
        <v>5</v>
      </c>
    </row>
    <row r="51" spans="8:10">
      <c r="H51" t="s">
        <v>166</v>
      </c>
      <c r="I51" s="51">
        <f t="shared" ref="I51:I53" si="2">J51/21.6*100</f>
        <v>10.648148148148147</v>
      </c>
      <c r="J51">
        <v>2.2999999999999998</v>
      </c>
    </row>
    <row r="52" spans="8:10">
      <c r="H52" t="s">
        <v>168</v>
      </c>
      <c r="I52" s="51">
        <f t="shared" si="2"/>
        <v>26.851851851851848</v>
      </c>
      <c r="J52">
        <v>5.8</v>
      </c>
    </row>
    <row r="53" spans="8:10">
      <c r="H53" t="s">
        <v>169</v>
      </c>
      <c r="I53" s="51">
        <f t="shared" si="2"/>
        <v>39.351851851851848</v>
      </c>
      <c r="J53">
        <v>8.5</v>
      </c>
    </row>
    <row r="56" spans="8:10">
      <c r="J56">
        <f>SUM(J50:J55)</f>
        <v>21.6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GOOD</cp:lastModifiedBy>
  <cp:lastPrinted>2018-02-05T22:59:30Z</cp:lastPrinted>
  <dcterms:created xsi:type="dcterms:W3CDTF">2018-01-02T00:21:42Z</dcterms:created>
  <dcterms:modified xsi:type="dcterms:W3CDTF">2018-07-23T02:31:37Z</dcterms:modified>
</cp:coreProperties>
</file>